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6270" activeTab="0"/>
  </bookViews>
  <sheets>
    <sheet name="Cover Letter" sheetId="1" r:id="rId1"/>
    <sheet name="Data Entry Page" sheetId="2" r:id="rId2"/>
  </sheets>
  <definedNames/>
  <calcPr fullCalcOnLoad="1"/>
</workbook>
</file>

<file path=xl/sharedStrings.xml><?xml version="1.0" encoding="utf-8"?>
<sst xmlns="http://schemas.openxmlformats.org/spreadsheetml/2006/main" count="74" uniqueCount="44">
  <si>
    <t>Tons of paper per year</t>
  </si>
  <si>
    <t>Year After THERMOCON</t>
  </si>
  <si>
    <t>2nd Year no THERMOCON</t>
  </si>
  <si>
    <t>% Increase in Productivity</t>
  </si>
  <si>
    <t>◄Required</t>
  </si>
  <si>
    <t>Year Before THERMOCON</t>
  </si>
  <si>
    <t>Paper price per ton</t>
  </si>
  <si>
    <t>Cost of corrugator waste</t>
  </si>
  <si>
    <t>Total Savings</t>
  </si>
  <si>
    <t>Sell Price of waste paper/ton</t>
  </si>
  <si>
    <t>increased productivity of 40%</t>
  </si>
  <si>
    <t>based on customer provided data.</t>
  </si>
  <si>
    <t>Fuel price per unit</t>
  </si>
  <si>
    <t xml:space="preserve">Units of boiler fuel per year </t>
  </si>
  <si>
    <t>Units of boiler fuel per year</t>
  </si>
  <si>
    <t>Units of boiler fuel per ton</t>
  </si>
  <si>
    <t>% Change in total fuel used</t>
  </si>
  <si>
    <t>Total cost of fuel per year</t>
  </si>
  <si>
    <t>% Change in fuel per ton of paper</t>
  </si>
  <si>
    <t>Fuel cost per ton of paper</t>
  </si>
  <si>
    <t>% Fuel Price Increase</t>
  </si>
  <si>
    <t>Cost of paper waste</t>
  </si>
  <si>
    <t xml:space="preserve">saved @ 0.5% </t>
  </si>
  <si>
    <t>per year</t>
  </si>
  <si>
    <t>Cost of fuel saved</t>
  </si>
  <si>
    <t>per ton</t>
  </si>
  <si>
    <t>Units of fuel saved</t>
  </si>
  <si>
    <t>Units of fuel =</t>
  </si>
  <si>
    <t xml:space="preserve">Liters, gallons, cu/M, </t>
  </si>
  <si>
    <t>Model assumes fuel price</t>
  </si>
  <si>
    <t>fuel decrease of 5%, and</t>
  </si>
  <si>
    <t>2nd Year w/ THERMOCON (Old Fuel Price)</t>
  </si>
  <si>
    <t>cu/ft, Kg, Lb, Tons, etc.</t>
  </si>
  <si>
    <t>DO YOU WANT US TO SHOW YOU HOW?</t>
  </si>
  <si>
    <t>HOW DID YOU PREPARE YOUR CORRUGATOR FOR TODAY’S HIGHER OIL AND GAS PRICES?????</t>
  </si>
  <si>
    <t>WHAT DID YOU DO TO OFFSET THE RISING COST OF CORRUGATING PAPER?????</t>
  </si>
  <si>
    <t>MANY CUSTOMERS RAISED CORRUGATOR PRODUCTIVITY BY 40% OR MORE, REDUCED WASTE, RAISED SHEET CALIPERS BY 10%, AND AT THE SAME TIME ALL OUR CUSTOMERS ENJOYED A RETURN ON INVESTMENT OF LESS THAN ONE YEAR.</t>
  </si>
  <si>
    <t>OUR CUSTOMERS’ BOILER FUEL BILLS ARE NORMALLY 30%+ LOWER PER TON OF PAPER THAN OUR NON-CUSTOMERS!</t>
  </si>
  <si>
    <t>While you are thinking about this or looking over our web site, please use the attached Boiler Fuel/Paper Waste Analysis Data Sheet on MS Excel Data Entry Page tab below to calculate the savings your company could be enjoying right now.  Simply insert the total 2006 data for fuel consumed, tons of paper, fuel price, paper price, waste paper price, and corrugator waste.  Then look to the right to see how much more you might have saved in this year!</t>
  </si>
  <si>
    <t>% of real corrugator waste</t>
  </si>
  <si>
    <t>increase of 50%, yearly boiler</t>
  </si>
  <si>
    <t>Input Data (Actual)</t>
  </si>
  <si>
    <t>ERIDAN INTERNATIONAL</t>
  </si>
  <si>
    <t>CLICK HERE TO CONTACT ERIDAN INTERNATIONAL AT SALES@ERIDANINC.COM OR SALES@ERIDANLTD.COM TO FIND OUT HOW WE CAN GIVE YOU THE SAME COMPETITIVE EDGE IN THE MARKET.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</si>
</sst>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1E]#,##0.00"/>
    <numFmt numFmtId="165" formatCode="&quot;Yes&quot;;&quot;Yes&quot;;&quot;No&quot;"/>
    <numFmt numFmtId="166" formatCode="&quot;True&quot;;&quot;True&quot;;&quot;False&quot;"/>
    <numFmt numFmtId="167" formatCode="&quot;On&quot;;&quot;On&quot;;&quot;Off&quot;"/>
    <numFmt numFmtId="168" formatCode="[$€-2]\ #,##0.00_);[Red]\([$€-2]\ #,##0.00\)"/>
  </numFmts>
  <fonts count="13">
    <font>
      <sz val="10"/>
      <name val="Arial"/>
      <family val="0"/>
    </font>
    <font>
      <sz val="8"/>
      <name val="Arial"/>
      <family val="0"/>
    </font>
    <font>
      <sz val="10"/>
      <color indexed="10"/>
      <name val="Arial"/>
      <family val="2"/>
    </font>
    <font>
      <b/>
      <sz val="12"/>
      <color indexed="62"/>
      <name val="Arial"/>
      <family val="2"/>
    </font>
    <font>
      <b/>
      <sz val="10"/>
      <color indexed="10"/>
      <name val="Arial"/>
      <family val="0"/>
    </font>
    <font>
      <b/>
      <sz val="10"/>
      <color indexed="62"/>
      <name val="Arial"/>
      <family val="0"/>
    </font>
    <font>
      <u val="single"/>
      <sz val="10"/>
      <color indexed="12"/>
      <name val="Arial"/>
      <family val="0"/>
    </font>
    <font>
      <u val="single"/>
      <sz val="10"/>
      <color indexed="36"/>
      <name val="Arial"/>
      <family val="0"/>
    </font>
    <font>
      <b/>
      <i/>
      <u val="single"/>
      <sz val="10"/>
      <color indexed="62"/>
      <name val="Arial"/>
      <family val="2"/>
    </font>
    <font>
      <b/>
      <sz val="12"/>
      <color indexed="10"/>
      <name val="Arial"/>
      <family val="2"/>
    </font>
    <font>
      <b/>
      <sz val="10"/>
      <name val="Arial"/>
      <family val="2"/>
    </font>
    <font>
      <b/>
      <sz val="8"/>
      <color indexed="62"/>
      <name val="Arial"/>
      <family val="2"/>
    </font>
    <font>
      <b/>
      <i/>
      <u val="single"/>
      <sz val="10"/>
      <color indexed="12"/>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8">
    <border>
      <left/>
      <right/>
      <top/>
      <bottom/>
      <diagonal/>
    </border>
    <border>
      <left style="thin"/>
      <right style="thin"/>
      <top style="thin"/>
      <bottom style="thin"/>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62"/>
      </left>
      <right style="double">
        <color indexed="62"/>
      </right>
      <top style="double">
        <color indexed="62"/>
      </top>
      <bottom>
        <color indexed="63"/>
      </bottom>
    </border>
    <border>
      <left style="double">
        <color indexed="62"/>
      </left>
      <right style="double">
        <color indexed="62"/>
      </right>
      <top>
        <color indexed="63"/>
      </top>
      <bottom>
        <color indexed="63"/>
      </bottom>
    </border>
    <border>
      <left style="double">
        <color indexed="62"/>
      </left>
      <right style="double">
        <color indexed="62"/>
      </right>
      <top>
        <color indexed="63"/>
      </top>
      <bottom style="double">
        <color indexed="62"/>
      </bottom>
    </border>
    <border>
      <left style="double">
        <color indexed="10"/>
      </left>
      <right style="double">
        <color indexed="10"/>
      </right>
      <top>
        <color indexed="63"/>
      </top>
      <bottom style="double">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4" fontId="0" fillId="0" borderId="0" xfId="0" applyNumberFormat="1" applyAlignment="1">
      <alignment/>
    </xf>
    <xf numFmtId="0" fontId="0" fillId="0" borderId="0" xfId="0" applyAlignment="1">
      <alignment horizontal="center"/>
    </xf>
    <xf numFmtId="0" fontId="0" fillId="0" borderId="0" xfId="0" applyAlignment="1">
      <alignment horizontal="center" vertical="center"/>
    </xf>
    <xf numFmtId="0" fontId="0" fillId="2" borderId="0" xfId="0" applyFill="1" applyAlignment="1">
      <alignment/>
    </xf>
    <xf numFmtId="0" fontId="0" fillId="2" borderId="0" xfId="0" applyFill="1" applyAlignment="1">
      <alignment horizontal="center" vertical="center"/>
    </xf>
    <xf numFmtId="0" fontId="0" fillId="3" borderId="1" xfId="0" applyNumberFormat="1" applyFill="1" applyBorder="1" applyAlignment="1">
      <alignment/>
    </xf>
    <xf numFmtId="0" fontId="0" fillId="3" borderId="1" xfId="0" applyFill="1" applyBorder="1" applyAlignment="1">
      <alignment/>
    </xf>
    <xf numFmtId="4" fontId="0" fillId="3" borderId="1" xfId="0" applyNumberFormat="1" applyFill="1" applyBorder="1" applyAlignment="1">
      <alignment/>
    </xf>
    <xf numFmtId="10" fontId="0" fillId="3" borderId="1" xfId="0" applyNumberFormat="1" applyFill="1" applyBorder="1" applyAlignment="1">
      <alignment/>
    </xf>
    <xf numFmtId="0" fontId="0" fillId="0" borderId="0" xfId="0" applyFont="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164" fontId="0" fillId="0" borderId="0" xfId="0" applyNumberFormat="1" applyFill="1" applyAlignment="1">
      <alignment/>
    </xf>
    <xf numFmtId="0" fontId="11" fillId="2" borderId="0" xfId="0" applyFont="1" applyFill="1" applyAlignment="1">
      <alignment horizontal="center" vertical="center"/>
    </xf>
    <xf numFmtId="0" fontId="9" fillId="2" borderId="0" xfId="0" applyFont="1" applyFill="1" applyAlignment="1">
      <alignment horizontal="center" wrapText="1"/>
    </xf>
    <xf numFmtId="0" fontId="0" fillId="2" borderId="0" xfId="0" applyFont="1" applyFill="1" applyAlignment="1">
      <alignment/>
    </xf>
    <xf numFmtId="0" fontId="4" fillId="2" borderId="0" xfId="0" applyFont="1" applyFill="1" applyAlignment="1">
      <alignment horizontal="center" wrapText="1"/>
    </xf>
    <xf numFmtId="0" fontId="0" fillId="2" borderId="0" xfId="0" applyFont="1" applyFill="1" applyAlignment="1">
      <alignment/>
    </xf>
    <xf numFmtId="0" fontId="5" fillId="2" borderId="0" xfId="0" applyFont="1" applyFill="1" applyAlignment="1">
      <alignment horizontal="center" wrapText="1"/>
    </xf>
    <xf numFmtId="0" fontId="3" fillId="2" borderId="0" xfId="0" applyFont="1" applyFill="1" applyAlignment="1">
      <alignment horizontal="center" wrapText="1"/>
    </xf>
    <xf numFmtId="0" fontId="12" fillId="2" borderId="0" xfId="20" applyFont="1" applyFill="1" applyAlignment="1">
      <alignment horizontal="center" wrapText="1"/>
    </xf>
    <xf numFmtId="0" fontId="10" fillId="2" borderId="0" xfId="0" applyFont="1" applyFill="1" applyAlignment="1">
      <alignment horizontal="center" wrapText="1"/>
    </xf>
    <xf numFmtId="0" fontId="0" fillId="2" borderId="0" xfId="0" applyFill="1" applyAlignment="1">
      <alignment horizontal="center"/>
    </xf>
    <xf numFmtId="164" fontId="0" fillId="2" borderId="0" xfId="0" applyNumberFormat="1" applyFill="1" applyAlignment="1">
      <alignment/>
    </xf>
    <xf numFmtId="0" fontId="3" fillId="2" borderId="0" xfId="0" applyFont="1" applyFill="1" applyAlignment="1">
      <alignment/>
    </xf>
    <xf numFmtId="4" fontId="0" fillId="2" borderId="0" xfId="0" applyNumberFormat="1" applyFill="1" applyAlignment="1">
      <alignment horizontal="center"/>
    </xf>
    <xf numFmtId="4" fontId="0" fillId="2" borderId="0" xfId="0" applyNumberFormat="1" applyFill="1" applyAlignment="1">
      <alignment horizontal="center" vertical="center"/>
    </xf>
    <xf numFmtId="4" fontId="0" fillId="2" borderId="0" xfId="0" applyNumberFormat="1" applyFill="1" applyAlignment="1">
      <alignment/>
    </xf>
    <xf numFmtId="0" fontId="2" fillId="2" borderId="0" xfId="0" applyFont="1" applyFill="1" applyAlignment="1">
      <alignment/>
    </xf>
    <xf numFmtId="2" fontId="0" fillId="2" borderId="0" xfId="0" applyNumberFormat="1" applyFill="1" applyAlignment="1">
      <alignment horizontal="center"/>
    </xf>
    <xf numFmtId="0" fontId="5" fillId="2" borderId="0" xfId="0" applyFont="1" applyFill="1" applyAlignment="1">
      <alignment horizontal="center"/>
    </xf>
    <xf numFmtId="2" fontId="2" fillId="2" borderId="0" xfId="0" applyNumberFormat="1" applyFont="1" applyFill="1" applyAlignment="1">
      <alignment/>
    </xf>
    <xf numFmtId="0" fontId="5"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center" vertical="center"/>
    </xf>
    <xf numFmtId="164" fontId="4" fillId="2" borderId="2" xfId="0" applyNumberFormat="1" applyFont="1" applyFill="1" applyBorder="1" applyAlignment="1">
      <alignment/>
    </xf>
    <xf numFmtId="10" fontId="0" fillId="2" borderId="0" xfId="0" applyNumberFormat="1" applyFill="1" applyAlignment="1">
      <alignment/>
    </xf>
    <xf numFmtId="164" fontId="4" fillId="2" borderId="3" xfId="0" applyNumberFormat="1" applyFont="1" applyFill="1" applyBorder="1" applyAlignment="1">
      <alignment/>
    </xf>
    <xf numFmtId="1" fontId="0" fillId="2" borderId="0" xfId="0" applyNumberFormat="1" applyFill="1" applyAlignment="1">
      <alignment/>
    </xf>
    <xf numFmtId="10" fontId="0" fillId="2" borderId="0" xfId="0" applyNumberFormat="1" applyFill="1" applyAlignment="1">
      <alignment horizontal="center"/>
    </xf>
    <xf numFmtId="10" fontId="0" fillId="2" borderId="0" xfId="0" applyNumberFormat="1" applyFill="1" applyAlignment="1">
      <alignment horizontal="center" vertical="center"/>
    </xf>
    <xf numFmtId="164" fontId="4" fillId="2" borderId="3" xfId="0" applyNumberFormat="1" applyFont="1" applyFill="1" applyBorder="1" applyAlignment="1">
      <alignment/>
    </xf>
    <xf numFmtId="2" fontId="0" fillId="2" borderId="0" xfId="0" applyNumberFormat="1" applyFill="1" applyAlignment="1">
      <alignment/>
    </xf>
    <xf numFmtId="164" fontId="0" fillId="2" borderId="0" xfId="0" applyNumberFormat="1" applyFill="1" applyBorder="1" applyAlignment="1">
      <alignment/>
    </xf>
    <xf numFmtId="164" fontId="5" fillId="2" borderId="4" xfId="0" applyNumberFormat="1" applyFont="1" applyFill="1" applyBorder="1" applyAlignment="1">
      <alignment/>
    </xf>
    <xf numFmtId="164" fontId="5" fillId="2" borderId="5" xfId="0" applyNumberFormat="1" applyFont="1" applyFill="1" applyBorder="1" applyAlignment="1">
      <alignment/>
    </xf>
    <xf numFmtId="164" fontId="5" fillId="2" borderId="6" xfId="0" applyNumberFormat="1" applyFont="1" applyFill="1" applyBorder="1" applyAlignment="1">
      <alignment/>
    </xf>
    <xf numFmtId="4" fontId="5" fillId="2" borderId="3" xfId="0" applyNumberFormat="1" applyFont="1" applyFill="1" applyBorder="1" applyAlignment="1">
      <alignment/>
    </xf>
    <xf numFmtId="4" fontId="5" fillId="2" borderId="7"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NULL"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0</xdr:row>
      <xdr:rowOff>85725</xdr:rowOff>
    </xdr:from>
    <xdr:to>
      <xdr:col>1</xdr:col>
      <xdr:colOff>3190875</xdr:colOff>
      <xdr:row>3</xdr:row>
      <xdr:rowOff>142875</xdr:rowOff>
    </xdr:to>
    <xdr:pic>
      <xdr:nvPicPr>
        <xdr:cNvPr id="1" name="Picture 6"/>
        <xdr:cNvPicPr preferRelativeResize="1">
          <a:picLocks noChangeAspect="1"/>
        </xdr:cNvPicPr>
      </xdr:nvPicPr>
      <xdr:blipFill>
        <a:blip r:embed="rId1"/>
        <a:stretch>
          <a:fillRect/>
        </a:stretch>
      </xdr:blipFill>
      <xdr:spPr>
        <a:xfrm>
          <a:off x="2552700" y="85725"/>
          <a:ext cx="1019175" cy="542925"/>
        </a:xfrm>
        <a:prstGeom prst="rect">
          <a:avLst/>
        </a:prstGeom>
        <a:noFill/>
        <a:ln w="9525" cmpd="sng">
          <a:noFill/>
        </a:ln>
      </xdr:spPr>
    </xdr:pic>
    <xdr:clientData/>
  </xdr:twoCellAnchor>
  <xdr:twoCellAnchor>
    <xdr:from>
      <xdr:col>2</xdr:col>
      <xdr:colOff>95250</xdr:colOff>
      <xdr:row>0</xdr:row>
      <xdr:rowOff>104775</xdr:rowOff>
    </xdr:from>
    <xdr:to>
      <xdr:col>5</xdr:col>
      <xdr:colOff>66675</xdr:colOff>
      <xdr:row>7</xdr:row>
      <xdr:rowOff>85725</xdr:rowOff>
    </xdr:to>
    <xdr:grpSp>
      <xdr:nvGrpSpPr>
        <xdr:cNvPr id="2" name="Group 23"/>
        <xdr:cNvGrpSpPr>
          <a:grpSpLocks noChangeAspect="1"/>
        </xdr:cNvGrpSpPr>
      </xdr:nvGrpSpPr>
      <xdr:grpSpPr>
        <a:xfrm>
          <a:off x="5857875" y="104775"/>
          <a:ext cx="1800225" cy="1352550"/>
          <a:chOff x="615" y="11"/>
          <a:chExt cx="189" cy="142"/>
        </a:xfrm>
        <a:solidFill>
          <a:srgbClr val="FFFFFF"/>
        </a:solidFill>
      </xdr:grpSpPr>
      <xdr:pic>
        <xdr:nvPicPr>
          <xdr:cNvPr id="3" name="Picture 22"/>
          <xdr:cNvPicPr preferRelativeResize="1">
            <a:picLocks noChangeAspect="1"/>
          </xdr:cNvPicPr>
        </xdr:nvPicPr>
        <xdr:blipFill>
          <a:blip r:embed="rId2"/>
          <a:stretch>
            <a:fillRect/>
          </a:stretch>
        </xdr:blipFill>
        <xdr:spPr>
          <a:xfrm>
            <a:off x="615" y="11"/>
            <a:ext cx="189" cy="142"/>
          </a:xfrm>
          <a:prstGeom prst="rect">
            <a:avLst/>
          </a:prstGeom>
          <a:noFill/>
          <a:ln w="9525" cmpd="sng">
            <a:solidFill>
              <a:srgbClr val="FFFFFF"/>
            </a:solidFill>
            <a:headEnd type="none"/>
            <a:tailEnd type="none"/>
          </a:ln>
        </xdr:spPr>
      </xdr:pic>
      <xdr:pic>
        <xdr:nvPicPr>
          <xdr:cNvPr id="4" name="Picture 24"/>
          <xdr:cNvPicPr preferRelativeResize="1">
            <a:picLocks noChangeAspect="1"/>
          </xdr:cNvPicPr>
        </xdr:nvPicPr>
        <xdr:blipFill>
          <a:blip r:embed="rId3"/>
          <a:stretch>
            <a:fillRect/>
          </a:stretch>
        </xdr:blipFill>
        <xdr:spPr>
          <a:xfrm>
            <a:off x="615" y="11"/>
            <a:ext cx="189" cy="142"/>
          </a:xfrm>
          <a:prstGeom prst="rect">
            <a:avLst/>
          </a:prstGeom>
          <a:noFill/>
          <a:ln w="9525" cmpd="sng">
            <a:noFill/>
          </a:ln>
        </xdr:spPr>
      </xdr:pic>
    </xdr:grpSp>
    <xdr:clientData/>
  </xdr:twoCellAnchor>
  <xdr:twoCellAnchor>
    <xdr:from>
      <xdr:col>2</xdr:col>
      <xdr:colOff>95250</xdr:colOff>
      <xdr:row>7</xdr:row>
      <xdr:rowOff>76200</xdr:rowOff>
    </xdr:from>
    <xdr:to>
      <xdr:col>5</xdr:col>
      <xdr:colOff>66675</xdr:colOff>
      <xdr:row>11</xdr:row>
      <xdr:rowOff>142875</xdr:rowOff>
    </xdr:to>
    <xdr:grpSp>
      <xdr:nvGrpSpPr>
        <xdr:cNvPr id="5" name="Group 26"/>
        <xdr:cNvGrpSpPr>
          <a:grpSpLocks noChangeAspect="1"/>
        </xdr:cNvGrpSpPr>
      </xdr:nvGrpSpPr>
      <xdr:grpSpPr>
        <a:xfrm>
          <a:off x="5857875" y="1447800"/>
          <a:ext cx="1800225" cy="1190625"/>
          <a:chOff x="615" y="152"/>
          <a:chExt cx="189" cy="126"/>
        </a:xfrm>
        <a:solidFill>
          <a:srgbClr val="FFFFFF"/>
        </a:solidFill>
      </xdr:grpSpPr>
      <xdr:pic>
        <xdr:nvPicPr>
          <xdr:cNvPr id="6" name="Picture 25"/>
          <xdr:cNvPicPr preferRelativeResize="1">
            <a:picLocks noChangeAspect="1"/>
          </xdr:cNvPicPr>
        </xdr:nvPicPr>
        <xdr:blipFill>
          <a:blip r:embed="rId2"/>
          <a:stretch>
            <a:fillRect/>
          </a:stretch>
        </xdr:blipFill>
        <xdr:spPr>
          <a:xfrm>
            <a:off x="615" y="152"/>
            <a:ext cx="189" cy="126"/>
          </a:xfrm>
          <a:prstGeom prst="rect">
            <a:avLst/>
          </a:prstGeom>
          <a:noFill/>
          <a:ln w="9525" cmpd="sng">
            <a:solidFill>
              <a:srgbClr val="FFFFFF"/>
            </a:solidFill>
            <a:headEnd type="none"/>
            <a:tailEnd type="none"/>
          </a:ln>
        </xdr:spPr>
      </xdr:pic>
      <xdr:pic>
        <xdr:nvPicPr>
          <xdr:cNvPr id="7" name="Picture 27"/>
          <xdr:cNvPicPr preferRelativeResize="1">
            <a:picLocks noChangeAspect="1"/>
          </xdr:cNvPicPr>
        </xdr:nvPicPr>
        <xdr:blipFill>
          <a:blip r:embed="rId4"/>
          <a:stretch>
            <a:fillRect/>
          </a:stretch>
        </xdr:blipFill>
        <xdr:spPr>
          <a:xfrm>
            <a:off x="615" y="152"/>
            <a:ext cx="189" cy="126"/>
          </a:xfrm>
          <a:prstGeom prst="rect">
            <a:avLst/>
          </a:prstGeom>
          <a:noFill/>
          <a:ln w="9525" cmpd="sng">
            <a:noFill/>
          </a:ln>
        </xdr:spPr>
      </xdr:pic>
    </xdr:grpSp>
    <xdr:clientData/>
  </xdr:twoCellAnchor>
  <xdr:twoCellAnchor>
    <xdr:from>
      <xdr:col>2</xdr:col>
      <xdr:colOff>95250</xdr:colOff>
      <xdr:row>12</xdr:row>
      <xdr:rowOff>0</xdr:rowOff>
    </xdr:from>
    <xdr:to>
      <xdr:col>5</xdr:col>
      <xdr:colOff>66675</xdr:colOff>
      <xdr:row>15</xdr:row>
      <xdr:rowOff>142875</xdr:rowOff>
    </xdr:to>
    <xdr:grpSp>
      <xdr:nvGrpSpPr>
        <xdr:cNvPr id="8" name="Group 29"/>
        <xdr:cNvGrpSpPr>
          <a:grpSpLocks noChangeAspect="1"/>
        </xdr:cNvGrpSpPr>
      </xdr:nvGrpSpPr>
      <xdr:grpSpPr>
        <a:xfrm>
          <a:off x="5857875" y="2657475"/>
          <a:ext cx="1800225" cy="1304925"/>
          <a:chOff x="615" y="279"/>
          <a:chExt cx="189" cy="154"/>
        </a:xfrm>
        <a:solidFill>
          <a:srgbClr val="FFFFFF"/>
        </a:solidFill>
      </xdr:grpSpPr>
      <xdr:pic>
        <xdr:nvPicPr>
          <xdr:cNvPr id="9" name="Picture 28"/>
          <xdr:cNvPicPr preferRelativeResize="1">
            <a:picLocks noChangeAspect="1"/>
          </xdr:cNvPicPr>
        </xdr:nvPicPr>
        <xdr:blipFill>
          <a:blip r:embed="rId2"/>
          <a:stretch>
            <a:fillRect/>
          </a:stretch>
        </xdr:blipFill>
        <xdr:spPr>
          <a:xfrm>
            <a:off x="615" y="279"/>
            <a:ext cx="189" cy="154"/>
          </a:xfrm>
          <a:prstGeom prst="rect">
            <a:avLst/>
          </a:prstGeom>
          <a:noFill/>
          <a:ln w="9525" cmpd="sng">
            <a:solidFill>
              <a:srgbClr val="FFFFFF"/>
            </a:solidFill>
            <a:headEnd type="none"/>
            <a:tailEnd type="none"/>
          </a:ln>
        </xdr:spPr>
      </xdr:pic>
      <xdr:pic>
        <xdr:nvPicPr>
          <xdr:cNvPr id="10" name="Picture 30"/>
          <xdr:cNvPicPr preferRelativeResize="1">
            <a:picLocks noChangeAspect="1"/>
          </xdr:cNvPicPr>
        </xdr:nvPicPr>
        <xdr:blipFill>
          <a:blip r:embed="rId5"/>
          <a:stretch>
            <a:fillRect/>
          </a:stretch>
        </xdr:blipFill>
        <xdr:spPr>
          <a:xfrm>
            <a:off x="615" y="279"/>
            <a:ext cx="189" cy="154"/>
          </a:xfrm>
          <a:prstGeom prst="rect">
            <a:avLst/>
          </a:prstGeom>
          <a:noFill/>
          <a:ln w="9525" cmpd="sng">
            <a:noFill/>
          </a:ln>
        </xdr:spPr>
      </xdr:pic>
    </xdr:grpSp>
    <xdr:clientData/>
  </xdr:twoCellAnchor>
  <xdr:twoCellAnchor>
    <xdr:from>
      <xdr:col>2</xdr:col>
      <xdr:colOff>95250</xdr:colOff>
      <xdr:row>15</xdr:row>
      <xdr:rowOff>142875</xdr:rowOff>
    </xdr:from>
    <xdr:to>
      <xdr:col>5</xdr:col>
      <xdr:colOff>66675</xdr:colOff>
      <xdr:row>18</xdr:row>
      <xdr:rowOff>123825</xdr:rowOff>
    </xdr:to>
    <xdr:grpSp>
      <xdr:nvGrpSpPr>
        <xdr:cNvPr id="11" name="Group 32"/>
        <xdr:cNvGrpSpPr>
          <a:grpSpLocks noChangeAspect="1"/>
        </xdr:cNvGrpSpPr>
      </xdr:nvGrpSpPr>
      <xdr:grpSpPr>
        <a:xfrm>
          <a:off x="5857875" y="3962400"/>
          <a:ext cx="1800225" cy="1762125"/>
          <a:chOff x="615" y="433"/>
          <a:chExt cx="189" cy="151"/>
        </a:xfrm>
        <a:solidFill>
          <a:srgbClr val="FFFFFF"/>
        </a:solidFill>
      </xdr:grpSpPr>
      <xdr:pic>
        <xdr:nvPicPr>
          <xdr:cNvPr id="12" name="Picture 31"/>
          <xdr:cNvPicPr preferRelativeResize="1">
            <a:picLocks noChangeAspect="1"/>
          </xdr:cNvPicPr>
        </xdr:nvPicPr>
        <xdr:blipFill>
          <a:blip r:embed="rId2"/>
          <a:stretch>
            <a:fillRect/>
          </a:stretch>
        </xdr:blipFill>
        <xdr:spPr>
          <a:xfrm>
            <a:off x="615" y="433"/>
            <a:ext cx="189" cy="151"/>
          </a:xfrm>
          <a:prstGeom prst="rect">
            <a:avLst/>
          </a:prstGeom>
          <a:noFill/>
          <a:ln w="9525" cmpd="sng">
            <a:solidFill>
              <a:srgbClr val="FFFFFF"/>
            </a:solidFill>
            <a:headEnd type="none"/>
            <a:tailEnd type="none"/>
          </a:ln>
        </xdr:spPr>
      </xdr:pic>
      <xdr:pic>
        <xdr:nvPicPr>
          <xdr:cNvPr id="13" name="Picture 33"/>
          <xdr:cNvPicPr preferRelativeResize="1">
            <a:picLocks noChangeAspect="1"/>
          </xdr:cNvPicPr>
        </xdr:nvPicPr>
        <xdr:blipFill>
          <a:blip r:embed="rId6"/>
          <a:stretch>
            <a:fillRect/>
          </a:stretch>
        </xdr:blipFill>
        <xdr:spPr>
          <a:xfrm>
            <a:off x="615" y="433"/>
            <a:ext cx="189" cy="1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6</xdr:row>
      <xdr:rowOff>9525</xdr:rowOff>
    </xdr:from>
    <xdr:to>
      <xdr:col>6</xdr:col>
      <xdr:colOff>1228725</xdr:colOff>
      <xdr:row>9</xdr:row>
      <xdr:rowOff>66675</xdr:rowOff>
    </xdr:to>
    <xdr:pic>
      <xdr:nvPicPr>
        <xdr:cNvPr id="1" name="Picture 1"/>
        <xdr:cNvPicPr preferRelativeResize="1">
          <a:picLocks noChangeAspect="1"/>
        </xdr:cNvPicPr>
      </xdr:nvPicPr>
      <xdr:blipFill>
        <a:blip r:embed="rId1"/>
        <a:stretch>
          <a:fillRect/>
        </a:stretch>
      </xdr:blipFill>
      <xdr:spPr>
        <a:xfrm>
          <a:off x="7296150" y="1019175"/>
          <a:ext cx="10191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eridanltd.com?subject=Boiler%20Fuel%20Analysis%20Enquiry%2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5:H21"/>
  <sheetViews>
    <sheetView tabSelected="1" workbookViewId="0" topLeftCell="A1">
      <selection activeCell="B22" sqref="B22"/>
    </sheetView>
  </sheetViews>
  <sheetFormatPr defaultColWidth="9.140625" defaultRowHeight="12.75"/>
  <cols>
    <col min="1" max="1" width="5.7109375" style="0" customWidth="1"/>
    <col min="2" max="2" width="80.7109375" style="0" customWidth="1"/>
    <col min="3" max="6" width="9.140625" style="4" customWidth="1"/>
  </cols>
  <sheetData>
    <row r="1" s="4" customFormat="1" ht="12.75"/>
    <row r="2" s="4" customFormat="1" ht="12.75"/>
    <row r="3" s="4" customFormat="1" ht="12.75"/>
    <row r="4" s="4" customFormat="1" ht="12.75"/>
    <row r="5" s="5" customFormat="1" ht="12.75">
      <c r="B5" s="15" t="s">
        <v>42</v>
      </c>
    </row>
    <row r="6" s="4" customFormat="1" ht="12.75"/>
    <row r="7" spans="1:8" ht="31.5">
      <c r="A7" s="4"/>
      <c r="B7" s="16" t="s">
        <v>34</v>
      </c>
      <c r="G7" s="4"/>
      <c r="H7" s="4"/>
    </row>
    <row r="8" spans="1:8" s="10" customFormat="1" ht="12.75">
      <c r="A8" s="17"/>
      <c r="B8" s="18"/>
      <c r="C8" s="19"/>
      <c r="D8" s="19"/>
      <c r="E8" s="19"/>
      <c r="F8" s="19"/>
      <c r="G8" s="19"/>
      <c r="H8" s="19"/>
    </row>
    <row r="9" spans="1:8" ht="31.5">
      <c r="A9" s="4"/>
      <c r="B9" s="16" t="s">
        <v>35</v>
      </c>
      <c r="G9" s="4"/>
      <c r="H9" s="4"/>
    </row>
    <row r="10" spans="1:8" s="10" customFormat="1" ht="12.75">
      <c r="A10" s="17"/>
      <c r="B10" s="20"/>
      <c r="C10" s="19"/>
      <c r="D10" s="19"/>
      <c r="E10" s="19"/>
      <c r="F10" s="19"/>
      <c r="G10" s="19"/>
      <c r="H10" s="19"/>
    </row>
    <row r="11" spans="1:8" ht="31.5">
      <c r="A11" s="4"/>
      <c r="B11" s="21" t="s">
        <v>37</v>
      </c>
      <c r="G11" s="4"/>
      <c r="H11" s="4"/>
    </row>
    <row r="12" spans="1:8" s="10" customFormat="1" ht="12.75">
      <c r="A12" s="17"/>
      <c r="B12" s="20"/>
      <c r="C12" s="19"/>
      <c r="D12" s="19"/>
      <c r="E12" s="19"/>
      <c r="F12" s="19"/>
      <c r="G12" s="19"/>
      <c r="H12" s="19"/>
    </row>
    <row r="13" spans="1:8" ht="63">
      <c r="A13" s="4"/>
      <c r="B13" s="21" t="s">
        <v>36</v>
      </c>
      <c r="G13" s="4"/>
      <c r="H13" s="4"/>
    </row>
    <row r="14" spans="1:8" s="10" customFormat="1" ht="12.75">
      <c r="A14" s="17"/>
      <c r="B14" s="20"/>
      <c r="C14" s="19"/>
      <c r="D14" s="19"/>
      <c r="E14" s="19"/>
      <c r="F14" s="19"/>
      <c r="G14" s="19"/>
      <c r="H14" s="19"/>
    </row>
    <row r="15" spans="1:8" ht="15.75">
      <c r="A15" s="4"/>
      <c r="B15" s="21" t="s">
        <v>33</v>
      </c>
      <c r="G15" s="4"/>
      <c r="H15" s="4"/>
    </row>
    <row r="16" spans="1:8" ht="38.25">
      <c r="A16" s="4"/>
      <c r="B16" s="22" t="s">
        <v>43</v>
      </c>
      <c r="G16" s="4"/>
      <c r="H16" s="4"/>
    </row>
    <row r="17" spans="1:8" ht="89.25">
      <c r="A17" s="4"/>
      <c r="B17" s="23" t="s">
        <v>38</v>
      </c>
      <c r="G17" s="4"/>
      <c r="H17" s="4"/>
    </row>
    <row r="18" spans="1:8" ht="12.75">
      <c r="A18" s="4"/>
      <c r="B18" s="4"/>
      <c r="G18" s="4"/>
      <c r="H18" s="4"/>
    </row>
    <row r="19" spans="1:8" ht="12.75">
      <c r="A19" s="4"/>
      <c r="B19" s="24"/>
      <c r="G19" s="4"/>
      <c r="H19" s="4"/>
    </row>
    <row r="20" spans="1:8" ht="12.75">
      <c r="A20" s="4"/>
      <c r="B20" s="4"/>
      <c r="G20" s="4"/>
      <c r="H20" s="4"/>
    </row>
    <row r="21" spans="1:8" ht="12.75">
      <c r="A21" s="4"/>
      <c r="B21" s="4"/>
      <c r="G21" s="4"/>
      <c r="H21" s="4"/>
    </row>
  </sheetData>
  <hyperlinks>
    <hyperlink ref="B16" r:id="rId1" display="CONTACT ERIDAN INTERNATIONAL LTD AT SALES@ERIDANLTD.COM TO FIND OUT HOW WE CAN GIVE YOU THE SAME COMPETITIVE EDGE IN THE MARKET."/>
  </hyperlinks>
  <printOptions/>
  <pageMargins left="0.7480314960629921" right="0.7480314960629921" top="1.3779527559055118" bottom="0.5905511811023623" header="0.5118110236220472" footer="0.5118110236220472"/>
  <pageSetup horizontalDpi="600" verticalDpi="600" orientation="landscape" paperSize="9" r:id="rId3"/>
  <headerFooter alignWithMargins="0">
    <oddHeader>&amp;C&amp;"Arial,Bold"&amp;18Boiler Fuel/Paper Waste Analysis Model
&amp;12Based on ERIDAN Customer Factories Reporting 5% Fuel Savings and 40% Increase in Corrugator Productivity
After Installing THERMOCON From ERIDAN International Ltd</oddHeader>
    <oddFooter>&amp;CTotal boiler oil per year, total tons of paper per year, and average oil price for 2006 to compare with 2007 and beyond assuming oil price increase of 50%</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M40"/>
  <sheetViews>
    <sheetView workbookViewId="0" topLeftCell="A1">
      <selection activeCell="C4" sqref="C4"/>
    </sheetView>
  </sheetViews>
  <sheetFormatPr defaultColWidth="9.140625" defaultRowHeight="12.75"/>
  <cols>
    <col min="1" max="1" width="5.7109375" style="0" customWidth="1"/>
    <col min="2" max="2" width="24.7109375" style="0" customWidth="1"/>
    <col min="3" max="3" width="15.421875" style="0" bestFit="1" customWidth="1"/>
    <col min="4" max="4" width="10.140625" style="0" bestFit="1" customWidth="1"/>
    <col min="5" max="5" width="22.57421875" style="2" customWidth="1"/>
    <col min="6" max="6" width="27.7109375" style="3" customWidth="1"/>
    <col min="7" max="7" width="21.57421875" style="1" bestFit="1" customWidth="1"/>
    <col min="8" max="8" width="5.7109375" style="0" customWidth="1"/>
  </cols>
  <sheetData>
    <row r="1" spans="1:13" ht="12.75">
      <c r="A1" s="4"/>
      <c r="B1" s="4"/>
      <c r="C1" s="4"/>
      <c r="D1" s="4"/>
      <c r="E1" s="24"/>
      <c r="F1" s="5"/>
      <c r="G1" s="25"/>
      <c r="H1" s="4"/>
      <c r="I1" s="4"/>
      <c r="J1" s="4"/>
      <c r="K1" s="4"/>
      <c r="L1" s="4"/>
      <c r="M1" s="4"/>
    </row>
    <row r="2" spans="1:13" ht="15.75">
      <c r="A2" s="4"/>
      <c r="B2" s="26" t="s">
        <v>5</v>
      </c>
      <c r="C2" s="4"/>
      <c r="D2" s="4"/>
      <c r="E2" s="24" t="s">
        <v>19</v>
      </c>
      <c r="F2" s="5" t="s">
        <v>17</v>
      </c>
      <c r="G2" s="25" t="s">
        <v>7</v>
      </c>
      <c r="H2" s="4"/>
      <c r="I2" s="4"/>
      <c r="J2" s="4"/>
      <c r="K2" s="4"/>
      <c r="L2" s="4"/>
      <c r="M2" s="4"/>
    </row>
    <row r="3" spans="1:13" ht="12.75">
      <c r="A3" s="4"/>
      <c r="B3" s="4"/>
      <c r="C3" s="4" t="s">
        <v>41</v>
      </c>
      <c r="D3" s="4"/>
      <c r="E3" s="27">
        <f>IF(C9=0,"",C4/C5*C6)</f>
      </c>
      <c r="F3" s="28">
        <f>IF(C9=0,"",PRODUCT(C4,C6))</f>
      </c>
      <c r="G3" s="29">
        <f>IF(C9=0,"",(C5*C9)*(C7-C8))</f>
      </c>
      <c r="H3" s="4"/>
      <c r="I3" s="4"/>
      <c r="J3" s="4"/>
      <c r="K3" s="4"/>
      <c r="L3" s="4"/>
      <c r="M3" s="4"/>
    </row>
    <row r="4" spans="1:13" ht="12.75">
      <c r="A4" s="4"/>
      <c r="B4" s="4" t="s">
        <v>13</v>
      </c>
      <c r="C4" s="6"/>
      <c r="D4" s="30" t="s">
        <v>4</v>
      </c>
      <c r="E4" s="24" t="s">
        <v>15</v>
      </c>
      <c r="F4" s="5"/>
      <c r="G4" s="25"/>
      <c r="H4" s="4"/>
      <c r="I4" s="4"/>
      <c r="J4" s="4"/>
      <c r="K4" s="4"/>
      <c r="L4" s="4"/>
      <c r="M4" s="4"/>
    </row>
    <row r="5" spans="1:13" ht="12.75">
      <c r="A5" s="4"/>
      <c r="B5" s="4" t="s">
        <v>0</v>
      </c>
      <c r="C5" s="7"/>
      <c r="D5" s="30" t="s">
        <v>4</v>
      </c>
      <c r="E5" s="31">
        <f>IF(C9=0,"",C4/C5)</f>
      </c>
      <c r="F5" s="32" t="s">
        <v>29</v>
      </c>
      <c r="G5" s="25"/>
      <c r="H5" s="4"/>
      <c r="I5" s="4"/>
      <c r="J5" s="4"/>
      <c r="K5" s="4"/>
      <c r="L5" s="4"/>
      <c r="M5" s="4"/>
    </row>
    <row r="6" spans="1:13" ht="12.75">
      <c r="A6" s="4"/>
      <c r="B6" s="4" t="s">
        <v>12</v>
      </c>
      <c r="C6" s="8"/>
      <c r="D6" s="33" t="s">
        <v>4</v>
      </c>
      <c r="E6" s="24"/>
      <c r="F6" s="34" t="s">
        <v>40</v>
      </c>
      <c r="G6" s="25"/>
      <c r="H6" s="4"/>
      <c r="I6" s="4"/>
      <c r="J6" s="4"/>
      <c r="K6" s="4"/>
      <c r="L6" s="4"/>
      <c r="M6" s="4"/>
    </row>
    <row r="7" spans="1:13" ht="12.75">
      <c r="A7" s="4"/>
      <c r="B7" s="4" t="s">
        <v>6</v>
      </c>
      <c r="C7" s="8"/>
      <c r="D7" s="33" t="s">
        <v>4</v>
      </c>
      <c r="E7" s="24"/>
      <c r="F7" s="34" t="s">
        <v>30</v>
      </c>
      <c r="G7" s="25"/>
      <c r="H7" s="4"/>
      <c r="I7" s="4"/>
      <c r="J7" s="4"/>
      <c r="K7" s="4"/>
      <c r="L7" s="4"/>
      <c r="M7" s="4"/>
    </row>
    <row r="8" spans="1:13" ht="12.75">
      <c r="A8" s="4"/>
      <c r="B8" s="4" t="s">
        <v>9</v>
      </c>
      <c r="C8" s="8"/>
      <c r="D8" s="33" t="s">
        <v>4</v>
      </c>
      <c r="E8" s="24"/>
      <c r="F8" s="35" t="s">
        <v>10</v>
      </c>
      <c r="G8" s="25"/>
      <c r="H8" s="4"/>
      <c r="I8" s="4"/>
      <c r="J8" s="4"/>
      <c r="K8" s="4"/>
      <c r="L8" s="4"/>
      <c r="M8" s="4"/>
    </row>
    <row r="9" spans="1:13" ht="12.75">
      <c r="A9" s="4"/>
      <c r="B9" s="4" t="s">
        <v>39</v>
      </c>
      <c r="C9" s="9"/>
      <c r="D9" s="33" t="s">
        <v>4</v>
      </c>
      <c r="E9" s="24"/>
      <c r="F9" s="36" t="s">
        <v>11</v>
      </c>
      <c r="G9" s="25"/>
      <c r="H9" s="4"/>
      <c r="I9" s="4"/>
      <c r="J9" s="4"/>
      <c r="K9" s="4"/>
      <c r="L9" s="4"/>
      <c r="M9" s="4"/>
    </row>
    <row r="10" spans="1:13" ht="13.5" thickBot="1">
      <c r="A10" s="4"/>
      <c r="B10" s="4"/>
      <c r="C10" s="25"/>
      <c r="D10" s="33"/>
      <c r="E10" s="24"/>
      <c r="F10" s="5"/>
      <c r="G10" s="25"/>
      <c r="H10" s="4"/>
      <c r="I10" s="4"/>
      <c r="J10" s="4"/>
      <c r="K10" s="4"/>
      <c r="L10" s="4"/>
      <c r="M10" s="4"/>
    </row>
    <row r="11" spans="1:13" ht="16.5" thickTop="1">
      <c r="A11" s="4"/>
      <c r="B11" s="26" t="s">
        <v>1</v>
      </c>
      <c r="C11" s="4"/>
      <c r="D11" s="30"/>
      <c r="E11" s="24" t="s">
        <v>19</v>
      </c>
      <c r="F11" s="5" t="s">
        <v>17</v>
      </c>
      <c r="G11" s="37" t="s">
        <v>21</v>
      </c>
      <c r="H11" s="4"/>
      <c r="I11" s="4"/>
      <c r="J11" s="4"/>
      <c r="K11" s="4"/>
      <c r="L11" s="4"/>
      <c r="M11" s="4"/>
    </row>
    <row r="12" spans="1:13" ht="12.75">
      <c r="A12" s="4"/>
      <c r="B12" s="4"/>
      <c r="C12" s="38"/>
      <c r="D12" s="30"/>
      <c r="E12" s="27">
        <f>IF(C9=0,"",C13/C14*C15)</f>
      </c>
      <c r="F12" s="28">
        <f>IF(C9=0,"",PRODUCT(C13,C15))</f>
      </c>
      <c r="G12" s="39" t="s">
        <v>22</v>
      </c>
      <c r="H12" s="4"/>
      <c r="I12" s="4"/>
      <c r="J12" s="4"/>
      <c r="K12" s="4"/>
      <c r="L12" s="4"/>
      <c r="M12" s="4"/>
    </row>
    <row r="13" spans="1:13" ht="12.75">
      <c r="A13" s="4"/>
      <c r="B13" s="4" t="s">
        <v>14</v>
      </c>
      <c r="C13" s="4">
        <f>IF(C9=0,"",C4*0.95)</f>
      </c>
      <c r="D13" s="30"/>
      <c r="E13" s="24" t="s">
        <v>20</v>
      </c>
      <c r="F13" s="5" t="s">
        <v>16</v>
      </c>
      <c r="G13" s="49">
        <f>IF(C9=0,"",C14*(C7-C8)*0.005)</f>
      </c>
      <c r="H13" s="4"/>
      <c r="I13" s="4"/>
      <c r="J13" s="4"/>
      <c r="K13" s="4"/>
      <c r="L13" s="4"/>
      <c r="M13" s="4"/>
    </row>
    <row r="14" spans="1:13" ht="12.75">
      <c r="A14" s="4"/>
      <c r="B14" s="4" t="s">
        <v>0</v>
      </c>
      <c r="C14" s="40">
        <f>IF(C9=0,"",C5*1.4)</f>
      </c>
      <c r="D14" s="30"/>
      <c r="E14" s="41">
        <f>IF(C9=0,"",C15/C6-1)</f>
      </c>
      <c r="F14" s="42">
        <f>IF(C9=0,"",C13/C4-1)</f>
      </c>
      <c r="G14" s="43" t="s">
        <v>24</v>
      </c>
      <c r="H14" s="4"/>
      <c r="I14" s="4"/>
      <c r="J14" s="4"/>
      <c r="K14" s="4"/>
      <c r="L14" s="4"/>
      <c r="M14" s="4"/>
    </row>
    <row r="15" spans="1:13" ht="12.75">
      <c r="A15" s="4"/>
      <c r="B15" s="4" t="s">
        <v>12</v>
      </c>
      <c r="C15" s="29">
        <f>IF(C9=0,"",C6*1.5)</f>
      </c>
      <c r="D15" s="33"/>
      <c r="E15" s="24" t="s">
        <v>15</v>
      </c>
      <c r="F15" s="5" t="s">
        <v>18</v>
      </c>
      <c r="G15" s="39" t="s">
        <v>23</v>
      </c>
      <c r="H15" s="4"/>
      <c r="I15" s="4"/>
      <c r="J15" s="4"/>
      <c r="K15" s="4"/>
      <c r="L15" s="4"/>
      <c r="M15" s="4"/>
    </row>
    <row r="16" spans="1:13" ht="12.75">
      <c r="A16" s="4"/>
      <c r="B16" s="4" t="s">
        <v>3</v>
      </c>
      <c r="C16" s="38">
        <f>IF(C9=0,"",C14/C5-1)</f>
      </c>
      <c r="D16" s="4"/>
      <c r="E16" s="31">
        <f>IF(C9=0,"",C13/C14)</f>
      </c>
      <c r="F16" s="42">
        <f>IF(C9=0,"",E16/E5-1)</f>
      </c>
      <c r="G16" s="49">
        <f>IF(C9=0,"",((E5-E16)*C14)*C15)</f>
      </c>
      <c r="H16" s="4"/>
      <c r="I16" s="4"/>
      <c r="J16" s="4"/>
      <c r="K16" s="4"/>
      <c r="L16" s="4"/>
      <c r="M16" s="4"/>
    </row>
    <row r="17" spans="1:13" ht="12.75">
      <c r="A17" s="4"/>
      <c r="B17" s="4"/>
      <c r="C17" s="4"/>
      <c r="D17" s="4"/>
      <c r="E17" s="24"/>
      <c r="F17" s="5"/>
      <c r="G17" s="43" t="s">
        <v>8</v>
      </c>
      <c r="H17" s="4"/>
      <c r="I17" s="4"/>
      <c r="J17" s="4"/>
      <c r="K17" s="4"/>
      <c r="L17" s="4"/>
      <c r="M17" s="4"/>
    </row>
    <row r="18" spans="1:13" ht="15.75">
      <c r="A18" s="4"/>
      <c r="B18" s="26" t="s">
        <v>2</v>
      </c>
      <c r="C18" s="4"/>
      <c r="D18" s="4"/>
      <c r="E18" s="24" t="s">
        <v>19</v>
      </c>
      <c r="F18" s="5" t="s">
        <v>17</v>
      </c>
      <c r="G18" s="49">
        <f>IF(C9=0,"",G13+G16)</f>
      </c>
      <c r="H18" s="4"/>
      <c r="I18" s="4"/>
      <c r="J18" s="4"/>
      <c r="K18" s="4"/>
      <c r="L18" s="4"/>
      <c r="M18" s="4"/>
    </row>
    <row r="19" spans="1:13" ht="12.75">
      <c r="A19" s="4"/>
      <c r="B19" s="4"/>
      <c r="C19" s="4"/>
      <c r="D19" s="4"/>
      <c r="E19" s="27">
        <f>IF(C9=0,"",C20/C21*C22)</f>
      </c>
      <c r="F19" s="28">
        <f>IF(C9=0,"",PRODUCT(C20,C22))</f>
      </c>
      <c r="G19" s="43" t="s">
        <v>26</v>
      </c>
      <c r="H19" s="4"/>
      <c r="I19" s="4"/>
      <c r="J19" s="4"/>
      <c r="K19" s="4"/>
      <c r="L19" s="4"/>
      <c r="M19" s="4"/>
    </row>
    <row r="20" spans="1:13" ht="12.75">
      <c r="A20" s="4"/>
      <c r="B20" s="4" t="s">
        <v>14</v>
      </c>
      <c r="C20" s="4">
        <f>IF(C9=0,"",C4)</f>
      </c>
      <c r="D20" s="4"/>
      <c r="E20" s="24" t="s">
        <v>20</v>
      </c>
      <c r="F20" s="5" t="s">
        <v>16</v>
      </c>
      <c r="G20" s="39" t="s">
        <v>25</v>
      </c>
      <c r="H20" s="4"/>
      <c r="I20" s="4"/>
      <c r="J20" s="4"/>
      <c r="K20" s="4"/>
      <c r="L20" s="4"/>
      <c r="M20" s="4"/>
    </row>
    <row r="21" spans="1:13" ht="13.5" thickBot="1">
      <c r="A21" s="4"/>
      <c r="B21" s="4" t="s">
        <v>0</v>
      </c>
      <c r="C21" s="4">
        <f>IF(C9=0,"",C5)</f>
      </c>
      <c r="D21" s="4"/>
      <c r="E21" s="41">
        <f>IF(C9=0,"",C22/C6-1)</f>
      </c>
      <c r="F21" s="42">
        <f>IF(C9=0,"",C20/C4-1)</f>
      </c>
      <c r="G21" s="50">
        <f>IF(C9=0,"",E5-E16)</f>
      </c>
      <c r="H21" s="4"/>
      <c r="I21" s="4"/>
      <c r="J21" s="4"/>
      <c r="K21" s="4"/>
      <c r="L21" s="4"/>
      <c r="M21" s="4"/>
    </row>
    <row r="22" spans="1:13" ht="13.5" thickTop="1">
      <c r="A22" s="4"/>
      <c r="B22" s="4" t="s">
        <v>12</v>
      </c>
      <c r="C22" s="29">
        <f>IF(C9=0,"",C15)</f>
      </c>
      <c r="D22" s="44"/>
      <c r="E22" s="24" t="s">
        <v>15</v>
      </c>
      <c r="F22" s="5" t="s">
        <v>18</v>
      </c>
      <c r="G22" s="25"/>
      <c r="H22" s="4"/>
      <c r="I22" s="4"/>
      <c r="J22" s="4"/>
      <c r="K22" s="4"/>
      <c r="L22" s="4"/>
      <c r="M22" s="4"/>
    </row>
    <row r="23" spans="1:13" ht="13.5" thickBot="1">
      <c r="A23" s="4"/>
      <c r="B23" s="4" t="s">
        <v>3</v>
      </c>
      <c r="C23" s="38">
        <f>IF(C9=0,"",C21/C5-1)</f>
      </c>
      <c r="D23" s="4"/>
      <c r="E23" s="31">
        <f>IF(C9=0,"",C20/C21)</f>
      </c>
      <c r="F23" s="42">
        <f>IF(C9=0,"",E23/E5-1)</f>
      </c>
      <c r="G23" s="45"/>
      <c r="H23" s="4"/>
      <c r="I23" s="4"/>
      <c r="J23" s="4"/>
      <c r="K23" s="4"/>
      <c r="L23" s="4"/>
      <c r="M23" s="4"/>
    </row>
    <row r="24" spans="1:13" ht="13.5" thickTop="1">
      <c r="A24" s="4"/>
      <c r="B24" s="4"/>
      <c r="C24" s="38"/>
      <c r="D24" s="4"/>
      <c r="E24" s="24"/>
      <c r="F24" s="5"/>
      <c r="G24" s="46" t="s">
        <v>27</v>
      </c>
      <c r="H24" s="4"/>
      <c r="I24" s="4"/>
      <c r="J24" s="4"/>
      <c r="K24" s="4"/>
      <c r="L24" s="4"/>
      <c r="M24" s="4"/>
    </row>
    <row r="25" spans="1:13" ht="15.75">
      <c r="A25" s="4"/>
      <c r="B25" s="26" t="s">
        <v>31</v>
      </c>
      <c r="C25" s="4"/>
      <c r="D25" s="4"/>
      <c r="E25" s="24" t="s">
        <v>19</v>
      </c>
      <c r="F25" s="5" t="s">
        <v>17</v>
      </c>
      <c r="G25" s="47" t="s">
        <v>28</v>
      </c>
      <c r="H25" s="4"/>
      <c r="I25" s="4"/>
      <c r="J25" s="4"/>
      <c r="K25" s="4"/>
      <c r="L25" s="4"/>
      <c r="M25" s="4"/>
    </row>
    <row r="26" spans="1:13" ht="13.5" thickBot="1">
      <c r="A26" s="4"/>
      <c r="B26" s="4"/>
      <c r="C26" s="4"/>
      <c r="D26" s="4"/>
      <c r="E26" s="27">
        <f>IF(C9=0,"",C27/C28*C29)</f>
      </c>
      <c r="F26" s="28">
        <f>IF(C9=0,"",PRODUCT(C27,C29))</f>
      </c>
      <c r="G26" s="48" t="s">
        <v>32</v>
      </c>
      <c r="H26" s="4"/>
      <c r="I26" s="4"/>
      <c r="J26" s="4"/>
      <c r="K26" s="4"/>
      <c r="L26" s="4"/>
      <c r="M26" s="4"/>
    </row>
    <row r="27" spans="1:13" ht="13.5" thickTop="1">
      <c r="A27" s="4"/>
      <c r="B27" s="4" t="s">
        <v>14</v>
      </c>
      <c r="C27" s="4">
        <f>IF(C9=0,"",C13)</f>
      </c>
      <c r="D27" s="4"/>
      <c r="E27" s="24" t="s">
        <v>20</v>
      </c>
      <c r="F27" s="5" t="s">
        <v>16</v>
      </c>
      <c r="G27" s="45"/>
      <c r="H27" s="4"/>
      <c r="I27" s="4"/>
      <c r="J27" s="4"/>
      <c r="K27" s="4"/>
      <c r="L27" s="4"/>
      <c r="M27" s="4"/>
    </row>
    <row r="28" spans="1:13" ht="12.75">
      <c r="A28" s="4"/>
      <c r="B28" s="4" t="s">
        <v>0</v>
      </c>
      <c r="C28" s="4">
        <f>IF(C9=0,"",C14)</f>
      </c>
      <c r="D28" s="4"/>
      <c r="E28" s="41">
        <f>IF(C9=0,"",C29/C6-1)</f>
      </c>
      <c r="F28" s="42">
        <f>IF(C9=0,"",C27/C4-1)</f>
      </c>
      <c r="G28" s="25"/>
      <c r="H28" s="4"/>
      <c r="I28" s="4"/>
      <c r="J28" s="4"/>
      <c r="K28" s="4"/>
      <c r="L28" s="4"/>
      <c r="M28" s="4"/>
    </row>
    <row r="29" spans="1:13" ht="12.75">
      <c r="A29" s="4"/>
      <c r="B29" s="4" t="s">
        <v>12</v>
      </c>
      <c r="C29" s="29">
        <f>IF(C9=0,"",C6)</f>
      </c>
      <c r="D29" s="44"/>
      <c r="E29" s="24" t="s">
        <v>15</v>
      </c>
      <c r="F29" s="5" t="s">
        <v>18</v>
      </c>
      <c r="G29" s="25"/>
      <c r="H29" s="4"/>
      <c r="I29" s="4"/>
      <c r="J29" s="4"/>
      <c r="K29" s="4"/>
      <c r="L29" s="4"/>
      <c r="M29" s="4"/>
    </row>
    <row r="30" spans="1:13" ht="12.75">
      <c r="A30" s="4"/>
      <c r="B30" s="4" t="s">
        <v>3</v>
      </c>
      <c r="C30" s="38">
        <f>IF(C9=0,"",C28/C21-1)</f>
      </c>
      <c r="D30" s="4"/>
      <c r="E30" s="31">
        <f>IF(C9=0,"",C27/C28)</f>
      </c>
      <c r="F30" s="42">
        <f>IF(C9=0,"",E30/E5-1)</f>
      </c>
      <c r="G30" s="25"/>
      <c r="H30" s="4"/>
      <c r="I30" s="4"/>
      <c r="J30" s="4"/>
      <c r="K30" s="4"/>
      <c r="L30" s="4"/>
      <c r="M30" s="4"/>
    </row>
    <row r="31" spans="1:13" ht="12.75">
      <c r="A31" s="4"/>
      <c r="B31" s="4"/>
      <c r="C31" s="4"/>
      <c r="D31" s="4"/>
      <c r="E31" s="24"/>
      <c r="F31" s="5"/>
      <c r="G31" s="25"/>
      <c r="H31" s="4"/>
      <c r="I31" s="4"/>
      <c r="J31" s="4"/>
      <c r="K31" s="4"/>
      <c r="L31" s="4"/>
      <c r="M31" s="4"/>
    </row>
    <row r="32" spans="1:13" ht="12.75">
      <c r="A32" s="4"/>
      <c r="B32" s="4"/>
      <c r="C32" s="4"/>
      <c r="D32" s="4"/>
      <c r="E32" s="24"/>
      <c r="F32" s="5"/>
      <c r="G32" s="25"/>
      <c r="H32" s="4"/>
      <c r="I32" s="4"/>
      <c r="J32" s="4"/>
      <c r="K32" s="4"/>
      <c r="L32" s="4"/>
      <c r="M32" s="4"/>
    </row>
    <row r="33" spans="1:13" ht="12.75">
      <c r="A33" s="4"/>
      <c r="B33" s="4"/>
      <c r="C33" s="4"/>
      <c r="D33" s="4"/>
      <c r="E33" s="24"/>
      <c r="F33" s="5"/>
      <c r="G33" s="25"/>
      <c r="H33" s="4"/>
      <c r="I33" s="4"/>
      <c r="J33" s="4"/>
      <c r="K33" s="4"/>
      <c r="L33" s="4"/>
      <c r="M33" s="4"/>
    </row>
    <row r="34" spans="1:13" ht="12.75">
      <c r="A34" s="4"/>
      <c r="B34" s="4"/>
      <c r="C34" s="4"/>
      <c r="D34" s="4"/>
      <c r="E34" s="24"/>
      <c r="F34" s="5"/>
      <c r="G34" s="25"/>
      <c r="H34" s="4"/>
      <c r="I34" s="4"/>
      <c r="J34" s="4"/>
      <c r="K34" s="4"/>
      <c r="L34" s="4"/>
      <c r="M34" s="4"/>
    </row>
    <row r="35" spans="1:13" ht="12.75">
      <c r="A35" s="4"/>
      <c r="B35" s="4"/>
      <c r="C35" s="4"/>
      <c r="D35" s="4"/>
      <c r="E35" s="24"/>
      <c r="F35" s="5"/>
      <c r="G35" s="25"/>
      <c r="H35" s="4"/>
      <c r="I35" s="4"/>
      <c r="J35" s="4"/>
      <c r="K35" s="4"/>
      <c r="L35" s="4"/>
      <c r="M35" s="4"/>
    </row>
    <row r="36" spans="1:8" ht="12.75">
      <c r="A36" s="11"/>
      <c r="B36" s="11"/>
      <c r="C36" s="11"/>
      <c r="D36" s="11"/>
      <c r="E36" s="13"/>
      <c r="F36" s="12"/>
      <c r="G36" s="14"/>
      <c r="H36" s="11"/>
    </row>
    <row r="37" spans="1:8" ht="12.75">
      <c r="A37" s="11"/>
      <c r="B37" s="11"/>
      <c r="C37" s="11"/>
      <c r="D37" s="11"/>
      <c r="E37" s="13"/>
      <c r="F37" s="12"/>
      <c r="G37" s="14"/>
      <c r="H37" s="11"/>
    </row>
    <row r="38" spans="1:8" ht="12.75">
      <c r="A38" s="11"/>
      <c r="B38" s="11"/>
      <c r="C38" s="11"/>
      <c r="D38" s="11"/>
      <c r="E38" s="13"/>
      <c r="F38" s="12"/>
      <c r="G38" s="14"/>
      <c r="H38" s="11"/>
    </row>
    <row r="39" spans="1:8" ht="12.75">
      <c r="A39" s="11"/>
      <c r="B39" s="11"/>
      <c r="C39" s="11"/>
      <c r="D39" s="11"/>
      <c r="E39" s="13"/>
      <c r="F39" s="12"/>
      <c r="G39" s="14"/>
      <c r="H39" s="11"/>
    </row>
    <row r="40" spans="1:8" ht="12.75">
      <c r="A40" s="11"/>
      <c r="B40" s="11"/>
      <c r="C40" s="11"/>
      <c r="D40" s="11"/>
      <c r="E40" s="13"/>
      <c r="F40" s="12"/>
      <c r="G40" s="14"/>
      <c r="H40" s="11"/>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Drayenhagen</dc:creator>
  <cp:keywords/>
  <dc:description/>
  <cp:lastModifiedBy>Dan Krayenhagen</cp:lastModifiedBy>
  <cp:lastPrinted>2008-01-21T05:46:49Z</cp:lastPrinted>
  <dcterms:created xsi:type="dcterms:W3CDTF">2008-01-05T08:40:51Z</dcterms:created>
  <dcterms:modified xsi:type="dcterms:W3CDTF">2009-05-29T05:25:34Z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